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45621"/>
</workbook>
</file>

<file path=xl/calcChain.xml><?xml version="1.0" encoding="utf-8"?>
<calcChain xmlns="http://schemas.openxmlformats.org/spreadsheetml/2006/main">
  <c r="G38" i="1" l="1"/>
  <c r="G79" i="1"/>
  <c r="H79" i="1" s="1"/>
  <c r="G41" i="1"/>
  <c r="H41" i="1" s="1"/>
  <c r="G83" i="1"/>
  <c r="G34" i="1"/>
  <c r="G96" i="1"/>
  <c r="H96" i="1" s="1"/>
  <c r="G71" i="1"/>
  <c r="H71" i="1" s="1"/>
  <c r="G44" i="1"/>
  <c r="H44" i="1" s="1"/>
  <c r="G59" i="1"/>
  <c r="H59" i="1" s="1"/>
  <c r="G72" i="1"/>
  <c r="H72" i="1" s="1"/>
  <c r="G99" i="1"/>
  <c r="G112" i="1"/>
  <c r="G111" i="1"/>
  <c r="G110" i="1"/>
  <c r="G109" i="1"/>
  <c r="G108" i="1"/>
  <c r="G107" i="1"/>
  <c r="H107" i="1" s="1"/>
  <c r="G106" i="1"/>
  <c r="G105" i="1"/>
  <c r="H105" i="1" s="1"/>
  <c r="G104" i="1"/>
  <c r="H104" i="1" s="1"/>
  <c r="G103" i="1"/>
  <c r="G102" i="1"/>
  <c r="G101" i="1"/>
  <c r="H101" i="1" s="1"/>
  <c r="G100" i="1"/>
  <c r="H100" i="1" s="1"/>
  <c r="G98" i="1"/>
  <c r="G97" i="1"/>
  <c r="G95" i="1"/>
  <c r="H95" i="1" s="1"/>
  <c r="G94" i="1"/>
  <c r="H94" i="1" s="1"/>
  <c r="G93" i="1"/>
  <c r="G92" i="1"/>
  <c r="G91" i="1"/>
  <c r="G90" i="1"/>
  <c r="G89" i="1"/>
  <c r="H89" i="1" s="1"/>
  <c r="G88" i="1"/>
  <c r="G87" i="1"/>
  <c r="H87" i="1" s="1"/>
  <c r="G86" i="1"/>
  <c r="G85" i="1"/>
  <c r="H85" i="1" s="1"/>
  <c r="G84" i="1"/>
  <c r="G82" i="1"/>
  <c r="G81" i="1"/>
  <c r="G80" i="1"/>
  <c r="H80" i="1" s="1"/>
  <c r="G78" i="1"/>
  <c r="G77" i="1"/>
  <c r="G76" i="1"/>
  <c r="G75" i="1"/>
  <c r="H75" i="1" s="1"/>
  <c r="G74" i="1"/>
  <c r="G73" i="1"/>
  <c r="G70" i="1"/>
  <c r="H70" i="1" s="1"/>
  <c r="G69" i="1"/>
  <c r="H69" i="1" s="1"/>
  <c r="G68" i="1"/>
  <c r="G67" i="1"/>
  <c r="H67" i="1" s="1"/>
  <c r="G66" i="1"/>
  <c r="G65" i="1"/>
  <c r="H65" i="1" s="1"/>
  <c r="G64" i="1"/>
  <c r="H64" i="1" s="1"/>
  <c r="G63" i="1"/>
  <c r="G62" i="1"/>
  <c r="G61" i="1"/>
  <c r="G60" i="1"/>
  <c r="G58" i="1"/>
  <c r="G57" i="1"/>
  <c r="G56" i="1"/>
  <c r="G55" i="1"/>
  <c r="G54" i="1"/>
  <c r="H54" i="1" s="1"/>
  <c r="G53" i="1"/>
  <c r="G52" i="1"/>
  <c r="H52" i="1" s="1"/>
  <c r="G51" i="1"/>
  <c r="H51" i="1" s="1"/>
  <c r="G50" i="1"/>
  <c r="H50" i="1" s="1"/>
  <c r="G49" i="1"/>
  <c r="G48" i="1"/>
  <c r="G47" i="1"/>
  <c r="H47" i="1" s="1"/>
  <c r="G46" i="1"/>
  <c r="H46" i="1" s="1"/>
  <c r="G45" i="1"/>
  <c r="H45" i="1" s="1"/>
  <c r="G43" i="1"/>
  <c r="H43" i="1" s="1"/>
  <c r="G42" i="1"/>
  <c r="G40" i="1"/>
  <c r="H40" i="1" s="1"/>
  <c r="G39" i="1"/>
  <c r="G37" i="1"/>
  <c r="G36" i="1"/>
  <c r="G35" i="1"/>
  <c r="G33" i="1"/>
  <c r="G32" i="1"/>
  <c r="H32" i="1" s="1"/>
  <c r="G31" i="1"/>
  <c r="G30" i="1"/>
  <c r="G29" i="1"/>
  <c r="G28" i="1"/>
  <c r="H28" i="1" s="1"/>
  <c r="G27" i="1"/>
  <c r="G26" i="1"/>
  <c r="G25" i="1"/>
  <c r="G24" i="1"/>
  <c r="G23" i="1"/>
  <c r="G22" i="1"/>
  <c r="G21" i="1"/>
  <c r="H21" i="1" s="1"/>
  <c r="G20" i="1"/>
  <c r="H20" i="1" s="1"/>
  <c r="G19" i="1"/>
  <c r="H19" i="1" s="1"/>
  <c r="G18" i="1"/>
  <c r="G15" i="1"/>
  <c r="H84" i="1" l="1"/>
  <c r="H86" i="1"/>
  <c r="H88" i="1"/>
  <c r="H90" i="1"/>
  <c r="H106" i="1"/>
  <c r="H108" i="1"/>
  <c r="H110" i="1"/>
  <c r="H112" i="1"/>
  <c r="H91" i="1"/>
  <c r="H93" i="1"/>
  <c r="H98" i="1"/>
  <c r="H103" i="1"/>
  <c r="H109" i="1"/>
  <c r="H111" i="1"/>
  <c r="H92" i="1"/>
  <c r="H97" i="1"/>
  <c r="H102" i="1"/>
  <c r="H99" i="1"/>
  <c r="H83" i="1"/>
  <c r="H63" i="1"/>
  <c r="H73" i="1"/>
  <c r="H77" i="1"/>
  <c r="H82" i="1"/>
  <c r="H36" i="1"/>
  <c r="H39" i="1"/>
  <c r="H42" i="1"/>
  <c r="H49" i="1"/>
  <c r="H53" i="1"/>
  <c r="H55" i="1"/>
  <c r="H57" i="1"/>
  <c r="H60" i="1"/>
  <c r="H62" i="1"/>
  <c r="H66" i="1"/>
  <c r="H68" i="1"/>
  <c r="H74" i="1"/>
  <c r="H76" i="1"/>
  <c r="H78" i="1"/>
  <c r="H81" i="1"/>
  <c r="H58" i="1"/>
  <c r="H61" i="1"/>
  <c r="H48" i="1"/>
  <c r="H56" i="1"/>
  <c r="H35" i="1"/>
  <c r="H37" i="1"/>
  <c r="H38" i="1"/>
  <c r="H30" i="1"/>
  <c r="H31" i="1"/>
  <c r="H33" i="1"/>
  <c r="H34" i="1"/>
  <c r="H27" i="1"/>
  <c r="H29" i="1"/>
  <c r="H22" i="1"/>
  <c r="H25" i="1"/>
  <c r="H26" i="1"/>
  <c r="H24" i="1"/>
  <c r="H23" i="1"/>
  <c r="H18" i="1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<sst xmlns="http://schemas.openxmlformats.org/spreadsheetml/2006/main" count="125" uniqueCount="117">
  <si>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</si>
  <si>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</si>
  <si>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</si>
  <si>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</si>
  <si>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</si>
  <si>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</si>
  <si>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</si>
  <si>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</si>
  <si>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</si>
  <si>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</si>
  <si>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</si>
  <si>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</si>
  <si>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</si>
  <si>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</si>
  <si>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</si>
  <si>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</si>
  <si>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</si>
  <si>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</si>
  <si>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</si>
  <si>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</si>
  <si>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</si>
  <si>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</si>
  <si>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</si>
  <si>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</si>
  <si>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</si>
  <si>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</si>
  <si>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</si>
  <si>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</si>
  <si>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</si>
  <si>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</si>
  <si>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</si>
  <si>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</si>
  <si>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</si>
  <si>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</si>
  <si>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</si>
  <si>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</si>
  <si>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</si>
  <si>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</si>
  <si>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</si>
  <si>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</si>
  <si>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</si>
  <si>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</si>
  <si>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</si>
  <si>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</si>
  <si>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</si>
  <si>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</si>
  <si>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</si>
  <si>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</si>
  <si>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</si>
  <si>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</si>
  <si>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</si>
  <si>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</si>
  <si>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</si>
  <si>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</si>
  <si>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</si>
  <si>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</si>
  <si>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</si>
  <si>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</si>
  <si>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</si>
  <si>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</si>
  <si>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</si>
  <si>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</si>
  <si>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</si>
  <si>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</si>
  <si>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</si>
  <si>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</si>
  <si>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</si>
  <si>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</si>
  <si>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</si>
  <si>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</si>
  <si>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</si>
  <si>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</si>
  <si>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</si>
  <si>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</si>
  <si>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</si>
  <si>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</si>
  <si>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</si>
  <si>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</si>
  <si>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</si>
  <si>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</si>
  <si>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</si>
  <si>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</si>
  <si>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</si>
  <si>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</si>
  <si>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</si>
  <si>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</si>
  <si>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</si>
  <si>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</si>
  <si>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</si>
  <si>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</si>
  <si>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</si>
  <si>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</si>
  <si>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</si>
  <si>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</si>
  <si>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</si>
  <si>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</si>
  <si>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</si>
  <si>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</si>
  <si>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</si>
  <si>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</si>
  <si>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</si>
  <si>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</si>
  <si>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</si>
  <si>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</si>
  <si>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</si>
  <si>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</si>
  <si>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</si>
  <si>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</si>
  <si>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</si>
  <si>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</si>
  <si>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</si>
  <si>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</si>
  <si>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</si>
  <si>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</si>
  <si>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</si>
  <si>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</si>
  <si>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DrS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</si>
</sst>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Consolidated Rating_FINAL" xfId="3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mauricelacroix.de/" TargetMode="External"/><Relationship Id="rId21" Type="http://schemas.openxmlformats.org/officeDocument/2006/relationships/hyperlink" Target="http://www.hublot.ch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84" Type="http://schemas.openxmlformats.org/officeDocument/2006/relationships/hyperlink" Target="http://www.martin-braun.com/" TargetMode="External"/><Relationship Id="rId89" Type="http://schemas.openxmlformats.org/officeDocument/2006/relationships/hyperlink" Target="http://www.dornblueth.com/" TargetMode="External"/><Relationship Id="rId16" Type="http://schemas.openxmlformats.org/officeDocument/2006/relationships/hyperlink" Target="http://www.franckmullerusa.com/" TargetMode="External"/><Relationship Id="rId11" Type="http://schemas.openxmlformats.org/officeDocument/2006/relationships/hyperlink" Target="http://www.certina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5" Type="http://schemas.openxmlformats.org/officeDocument/2006/relationships/hyperlink" Target="http://www.bellross.com/" TargetMode="External"/><Relationship Id="rId90" Type="http://schemas.openxmlformats.org/officeDocument/2006/relationships/hyperlink" Target="http://www.lang-und-heyne.de/" TargetMode="External"/><Relationship Id="rId95" Type="http://schemas.openxmlformats.org/officeDocument/2006/relationships/hyperlink" Target="http://www.seikowatches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hyperlink" Target="http://www.muehle-glashuette.de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88" Type="http://schemas.openxmlformats.org/officeDocument/2006/relationships/hyperlink" Target="http://www.h-moser.com/" TargetMode="External"/><Relationship Id="rId91" Type="http://schemas.openxmlformats.org/officeDocument/2006/relationships/hyperlink" Target="http://www.casio-watches.com/" TargetMode="External"/><Relationship Id="rId96" Type="http://schemas.openxmlformats.org/officeDocument/2006/relationships/hyperlink" Target="http://www.laurentferrier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hyperlink" Target="http://www.debethune.com/" TargetMode="External"/><Relationship Id="rId94" Type="http://schemas.openxmlformats.org/officeDocument/2006/relationships/hyperlink" Target="http://www.grand-seiko.com/" TargetMode="External"/><Relationship Id="rId99" Type="http://schemas.openxmlformats.org/officeDocument/2006/relationships/drawing" Target="../drawings/drawing1.xml"/><Relationship Id="rId101" Type="http://schemas.openxmlformats.org/officeDocument/2006/relationships/comments" Target="../comments1.xm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39" Type="http://schemas.openxmlformats.org/officeDocument/2006/relationships/hyperlink" Target="http://www.rolex.com/" TargetMode="External"/><Relationship Id="rId34" Type="http://schemas.openxmlformats.org/officeDocument/2006/relationships/hyperlink" Target="http://www.piaget.com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76" Type="http://schemas.openxmlformats.org/officeDocument/2006/relationships/hyperlink" Target="http://www.sectornolimits.eu/" TargetMode="External"/><Relationship Id="rId97" Type="http://schemas.openxmlformats.org/officeDocument/2006/relationships/hyperlink" Target="http://www.credor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92" Type="http://schemas.openxmlformats.org/officeDocument/2006/relationships/hyperlink" Target="http://www.orient-watch.com/" TargetMode="External"/><Relationship Id="rId2" Type="http://schemas.openxmlformats.org/officeDocument/2006/relationships/hyperlink" Target="http://www.audemarspiguet.com/" TargetMode="External"/><Relationship Id="rId29" Type="http://schemas.openxmlformats.org/officeDocument/2006/relationships/hyperlink" Target="http://www.omegawatches.com/" TargetMode="External"/><Relationship Id="rId24" Type="http://schemas.openxmlformats.org/officeDocument/2006/relationships/hyperlink" Target="http://www.jaquet-droz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66" Type="http://schemas.openxmlformats.org/officeDocument/2006/relationships/hyperlink" Target="http://www.degrisogono.com/" TargetMode="External"/><Relationship Id="rId87" Type="http://schemas.openxmlformats.org/officeDocument/2006/relationships/hyperlink" Target="http://www.rwsmithwatche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19" Type="http://schemas.openxmlformats.org/officeDocument/2006/relationships/hyperlink" Target="http://www.glashuette-original.com/" TargetMode="External"/><Relationship Id="rId14" Type="http://schemas.openxmlformats.org/officeDocument/2006/relationships/hyperlink" Target="http://www.ebel.com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56" Type="http://schemas.openxmlformats.org/officeDocument/2006/relationships/hyperlink" Target="http://www.montblanc.com/" TargetMode="External"/><Relationship Id="rId77" Type="http://schemas.openxmlformats.org/officeDocument/2006/relationships/hyperlink" Target="http://www.sinn.de/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93" Type="http://schemas.openxmlformats.org/officeDocument/2006/relationships/hyperlink" Target="http://www.campanola-timepieces.com/" TargetMode="External"/><Relationship Id="rId98" Type="http://schemas.openxmlformats.org/officeDocument/2006/relationships/hyperlink" Target="http://www.citizenwatch.com/" TargetMode="External"/><Relationship Id="rId3" Type="http://schemas.openxmlformats.org/officeDocument/2006/relationships/hyperlink" Target="http://www.a-reymond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2"/>
  <sheetViews>
    <sheetView tabSelected="1" workbookViewId="0">
      <selection activeCell="M115" sqref="M115"/>
    </sheetView>
  </sheetViews>
  <sheetFormatPr defaultRowHeight="15" x14ac:dyDescent="0.2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1" spans="1:9" ht="15.75" thickBot="1" x14ac:dyDescent="0.3"/>
    <row r="2" spans="1:9" ht="18" thickBot="1" x14ac:dyDescent="0.3">
      <c r="B2" s="15" t="s">
        <v>112</v>
      </c>
      <c r="C2" s="20" t="s">
        <v>116</v>
      </c>
      <c r="D2" t="s">
        <v>114</v>
      </c>
    </row>
    <row r="3" spans="1:9" ht="17.25" x14ac:dyDescent="0.25">
      <c r="D3" s="15"/>
      <c r="E3" s="15"/>
      <c r="F3" s="15"/>
      <c r="G3" s="15"/>
      <c r="H3" s="15"/>
    </row>
    <row r="4" spans="1:9" ht="17.25" x14ac:dyDescent="0.25">
      <c r="B4" s="15"/>
      <c r="C4" s="15"/>
      <c r="D4" s="15"/>
      <c r="E4" s="15"/>
      <c r="F4" s="15"/>
      <c r="G4" s="15"/>
      <c r="H4" s="15"/>
      <c r="I4" s="15"/>
    </row>
    <row r="5" spans="1:9" x14ac:dyDescent="0.25">
      <c r="B5" s="14"/>
      <c r="C5" s="14"/>
      <c r="D5" s="14"/>
      <c r="E5" s="14"/>
      <c r="F5" s="14"/>
      <c r="G5" s="14"/>
      <c r="H5" s="14"/>
      <c r="I5" s="14"/>
    </row>
    <row r="6" spans="1:9" x14ac:dyDescent="0.25">
      <c r="B6" s="14"/>
      <c r="C6" s="14"/>
      <c r="D6" s="14"/>
      <c r="E6" s="14"/>
      <c r="F6" s="14"/>
      <c r="G6" s="14"/>
      <c r="H6" s="14"/>
      <c r="I6" s="14"/>
    </row>
    <row r="7" spans="1:9" x14ac:dyDescent="0.25">
      <c r="B7" s="14"/>
      <c r="C7" s="14"/>
      <c r="D7" s="14"/>
      <c r="E7" s="14"/>
      <c r="F7" s="14"/>
      <c r="G7" s="14"/>
      <c r="H7" s="14"/>
      <c r="I7" s="14"/>
    </row>
    <row r="8" spans="1:9" x14ac:dyDescent="0.25">
      <c r="B8" s="12"/>
      <c r="C8" s="12"/>
      <c r="D8" s="12"/>
      <c r="E8" s="12"/>
      <c r="F8" s="12"/>
      <c r="G8" s="12"/>
      <c r="H8" s="12"/>
      <c r="I8" s="12"/>
    </row>
    <row r="9" spans="1:9" x14ac:dyDescent="0.25">
      <c r="B9" s="14"/>
      <c r="C9" s="14"/>
      <c r="D9" s="14"/>
    </row>
    <row r="15" spans="1:9" x14ac:dyDescent="0.25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5.5" x14ac:dyDescent="0.25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6.5" x14ac:dyDescent="0.25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 x14ac:dyDescent="0.25">
      <c r="A18" s="6">
        <v>1</v>
      </c>
      <c r="B18" s="8" t="s">
        <v>13</v>
      </c>
      <c r="C18" s="6"/>
      <c r="D18" s="6"/>
      <c r="E18" s="6"/>
      <c r="F18" s="6"/>
      <c r="G18" s="6">
        <f>C18*КоэфТехАспект+D18*КоэфНематАспект+E18*КоэфВизАспект+F18*КоэфСтоимАспект</f>
        <v>0</v>
      </c>
      <c r="H18" s="21" t="str">
        <f>IF($G18&gt;0,RANK(G18,$G$18:$G$217),"0")</f>
        <v>0</v>
      </c>
    </row>
    <row r="19" spans="1:8" x14ac:dyDescent="0.25">
      <c r="A19" s="6">
        <v>2</v>
      </c>
      <c r="B19" s="8" t="s">
        <v>14</v>
      </c>
      <c r="C19" s="6"/>
      <c r="D19" s="6"/>
      <c r="E19" s="6"/>
      <c r="F19" s="6"/>
      <c r="G19" s="6">
        <f>C19*КоэфТехАспект+D19*КоэфНематАспект+E19*КоэфВизАспект+F19*КоэфСтоимАспект</f>
        <v>0</v>
      </c>
      <c r="H19" s="21" t="str">
        <f>IF($G19&gt;0,RANK(G19,$G$18:$G$217),"0")</f>
        <v>0</v>
      </c>
    </row>
    <row r="20" spans="1:8" x14ac:dyDescent="0.25">
      <c r="A20" s="6">
        <v>3</v>
      </c>
      <c r="B20" s="8" t="s">
        <v>15</v>
      </c>
      <c r="C20" s="6"/>
      <c r="D20" s="6"/>
      <c r="E20" s="6"/>
      <c r="F20" s="6"/>
      <c r="G20" s="6">
        <f>C20*КоэфТехАспект+D20*КоэфНематАспект+E20*КоэфВизАспект+F20*КоэфСтоимАспект</f>
        <v>0</v>
      </c>
      <c r="H20" s="21" t="str">
        <f>IF($G20&gt;0,RANK(G20,$G$18:$G$217),"0")</f>
        <v>0</v>
      </c>
    </row>
    <row r="21" spans="1:8" x14ac:dyDescent="0.25">
      <c r="A21" s="6">
        <v>4</v>
      </c>
      <c r="B21" s="8" t="s">
        <v>16</v>
      </c>
      <c r="C21" s="6"/>
      <c r="D21" s="6"/>
      <c r="E21" s="6"/>
      <c r="F21" s="6"/>
      <c r="G21" s="6">
        <f>C21*КоэфТехАспект+D21*КоэфНематАспект+E21*КоэфВизАспект+F21*КоэфСтоимАспект</f>
        <v>0</v>
      </c>
      <c r="H21" s="21" t="str">
        <f>IF($G21&gt;0,RANK(G21,$G$18:$G$217),"0")</f>
        <v>0</v>
      </c>
    </row>
    <row r="22" spans="1:8" x14ac:dyDescent="0.25">
      <c r="A22" s="6">
        <v>5</v>
      </c>
      <c r="B22" s="8" t="s">
        <v>17</v>
      </c>
      <c r="C22" s="6">
        <v>6</v>
      </c>
      <c r="D22" s="6">
        <v>7</v>
      </c>
      <c r="E22" s="6">
        <v>8</v>
      </c>
      <c r="F22" s="6">
        <v>7</v>
      </c>
      <c r="G22" s="6">
        <f>C22*КоэфТехАспект+D22*КоэфНематАспект+E22*КоэфВизАспект+F22*КоэфСтоимАспект</f>
        <v>6.8499999999999988</v>
      </c>
      <c r="H22" s="21">
        <f>IF($G22&gt;0,RANK(G22,$G$18:$G$217),"0")</f>
        <v>15</v>
      </c>
    </row>
    <row r="23" spans="1:8" x14ac:dyDescent="0.25">
      <c r="A23" s="6">
        <v>6</v>
      </c>
      <c r="B23" s="8" t="s">
        <v>18</v>
      </c>
      <c r="C23" s="6">
        <v>4</v>
      </c>
      <c r="D23" s="6">
        <v>3</v>
      </c>
      <c r="E23" s="6">
        <v>4</v>
      </c>
      <c r="F23" s="6">
        <v>3</v>
      </c>
      <c r="G23" s="6">
        <f>C23*КоэфТехАспект+D23*КоэфНематАспект+E23*КоэфВизАспект+F23*КоэфСтоимАспект</f>
        <v>3.55</v>
      </c>
      <c r="H23" s="21">
        <f>IF($G23&gt;0,RANK(G23,$G$18:$G$217),"0")</f>
        <v>54</v>
      </c>
    </row>
    <row r="24" spans="1:8" x14ac:dyDescent="0.25">
      <c r="A24" s="6">
        <v>7</v>
      </c>
      <c r="B24" s="8" t="s">
        <v>19</v>
      </c>
      <c r="C24" s="6"/>
      <c r="D24" s="6"/>
      <c r="E24" s="6"/>
      <c r="F24" s="6"/>
      <c r="G24" s="6">
        <f>C24*КоэфТехАспект+D24*КоэфНематАспект+E24*КоэфВизАспект+F24*КоэфСтоимАспект</f>
        <v>0</v>
      </c>
      <c r="H24" s="21" t="str">
        <f>IF($G24&gt;0,RANK(G24,$G$18:$G$217),"0")</f>
        <v>0</v>
      </c>
    </row>
    <row r="25" spans="1:8" x14ac:dyDescent="0.25">
      <c r="A25" s="6">
        <v>8</v>
      </c>
      <c r="B25" s="8" t="s">
        <v>20</v>
      </c>
      <c r="C25" s="6">
        <v>6</v>
      </c>
      <c r="D25" s="6">
        <v>6</v>
      </c>
      <c r="E25" s="6">
        <v>7</v>
      </c>
      <c r="F25" s="6">
        <v>7</v>
      </c>
      <c r="G25" s="6">
        <f>C25*КоэфТехАспект+D25*КоэфНематАспект+E25*КоэфВизАспект+F25*КоэфСтоимАспект</f>
        <v>6.3</v>
      </c>
      <c r="H25" s="21">
        <f>IF($G25&gt;0,RANK(G25,$G$18:$G$217),"0")</f>
        <v>31</v>
      </c>
    </row>
    <row r="26" spans="1:8" x14ac:dyDescent="0.25">
      <c r="A26" s="6">
        <v>9</v>
      </c>
      <c r="B26" s="8" t="s">
        <v>21</v>
      </c>
      <c r="C26" s="6">
        <v>7</v>
      </c>
      <c r="D26" s="6">
        <v>5</v>
      </c>
      <c r="E26" s="6">
        <v>8</v>
      </c>
      <c r="F26" s="6">
        <v>7</v>
      </c>
      <c r="G26" s="6">
        <f>C26*КоэфТехАспект+D26*КоэфНематАспект+E26*КоэфВизАспект+F26*КоэфСтоимАспект</f>
        <v>6.4999999999999991</v>
      </c>
      <c r="H26" s="21">
        <f>IF($G26&gt;0,RANK(G26,$G$18:$G$217),"0")</f>
        <v>26</v>
      </c>
    </row>
    <row r="27" spans="1:8" x14ac:dyDescent="0.25">
      <c r="A27" s="6">
        <v>10</v>
      </c>
      <c r="B27" s="8" t="s">
        <v>22</v>
      </c>
      <c r="C27" s="6">
        <v>7</v>
      </c>
      <c r="D27" s="6">
        <v>7</v>
      </c>
      <c r="E27" s="6">
        <v>6</v>
      </c>
      <c r="F27" s="6">
        <v>7</v>
      </c>
      <c r="G27" s="6">
        <f>C27*КоэфТехАспект+D27*КоэфНематАспект+E27*КоэфВизАспект+F27*КоэфСтоимАспект</f>
        <v>6.8</v>
      </c>
      <c r="H27" s="21">
        <f>IF($G27&gt;0,RANK(G27,$G$18:$G$217),"0")</f>
        <v>17</v>
      </c>
    </row>
    <row r="28" spans="1:8" x14ac:dyDescent="0.25">
      <c r="A28" s="6">
        <v>11</v>
      </c>
      <c r="B28" s="8" t="s">
        <v>23</v>
      </c>
      <c r="C28" s="6"/>
      <c r="D28" s="6"/>
      <c r="E28" s="6"/>
      <c r="F28" s="6"/>
      <c r="G28" s="6">
        <f>C28*КоэфТехАспект+D28*КоэфНематАспект+E28*КоэфВизАспект+F28*КоэфСтоимАспект</f>
        <v>0</v>
      </c>
      <c r="H28" s="21" t="str">
        <f>IF($G28&gt;0,RANK(G28,$G$18:$G$217),"0")</f>
        <v>0</v>
      </c>
    </row>
    <row r="29" spans="1:8" x14ac:dyDescent="0.25">
      <c r="A29" s="6">
        <v>12</v>
      </c>
      <c r="B29" s="8" t="s">
        <v>24</v>
      </c>
      <c r="C29" s="6">
        <v>9</v>
      </c>
      <c r="D29" s="6">
        <v>10</v>
      </c>
      <c r="E29" s="6">
        <v>8</v>
      </c>
      <c r="F29" s="6">
        <v>9</v>
      </c>
      <c r="G29" s="6">
        <f>C29*КоэфТехАспект+D29*КоэфНематАспект+E29*КоэфВизАспект+F29*КоэфСтоимАспект</f>
        <v>9.15</v>
      </c>
      <c r="H29" s="21">
        <f>IF($G29&gt;0,RANK(G29,$G$18:$G$217),"0")</f>
        <v>2</v>
      </c>
    </row>
    <row r="30" spans="1:8" x14ac:dyDescent="0.25">
      <c r="A30" s="6">
        <v>13</v>
      </c>
      <c r="B30" s="8" t="s">
        <v>25</v>
      </c>
      <c r="C30" s="6">
        <v>8</v>
      </c>
      <c r="D30" s="6">
        <v>8</v>
      </c>
      <c r="E30" s="6">
        <v>10</v>
      </c>
      <c r="F30" s="6">
        <v>8</v>
      </c>
      <c r="G30" s="6">
        <f>C30*КоэфТехАспект+D30*КоэфНематАспект+E30*КоэфВизАспект+F30*КоэфСтоимАспект</f>
        <v>8.4</v>
      </c>
      <c r="H30" s="21">
        <f>IF($G30&gt;0,RANK(G30,$G$18:$G$217),"0")</f>
        <v>5</v>
      </c>
    </row>
    <row r="31" spans="1:8" x14ac:dyDescent="0.25">
      <c r="A31" s="6">
        <v>14</v>
      </c>
      <c r="B31" s="8" t="s">
        <v>26</v>
      </c>
      <c r="C31" s="6">
        <v>5</v>
      </c>
      <c r="D31" s="6">
        <v>7</v>
      </c>
      <c r="E31" s="6">
        <v>7</v>
      </c>
      <c r="F31" s="6">
        <v>7</v>
      </c>
      <c r="G31" s="6">
        <f>C31*КоэфТехАспект+D31*КоэфНематАспект+E31*КоэфВизАспект+F31*КоэфСтоимАспект</f>
        <v>6.3</v>
      </c>
      <c r="H31" s="21">
        <f>IF($G31&gt;0,RANK(G31,$G$18:$G$217),"0")</f>
        <v>31</v>
      </c>
    </row>
    <row r="32" spans="1:8" x14ac:dyDescent="0.25">
      <c r="A32" s="6">
        <v>15</v>
      </c>
      <c r="B32" s="8" t="s">
        <v>27</v>
      </c>
      <c r="C32" s="6"/>
      <c r="D32" s="6"/>
      <c r="E32" s="6"/>
      <c r="F32" s="6"/>
      <c r="G32" s="6">
        <f>C32*КоэфТехАспект+D32*КоэфНематАспект+E32*КоэфВизАспект+F32*КоэфСтоимАспект</f>
        <v>0</v>
      </c>
      <c r="H32" s="21" t="str">
        <f>IF($G32&gt;0,RANK(G32,$G$18:$G$217),"0")</f>
        <v>0</v>
      </c>
    </row>
    <row r="33" spans="1:8" x14ac:dyDescent="0.25">
      <c r="A33" s="6">
        <v>16</v>
      </c>
      <c r="B33" s="8" t="s">
        <v>28</v>
      </c>
      <c r="C33" s="6">
        <v>6</v>
      </c>
      <c r="D33" s="6">
        <v>9</v>
      </c>
      <c r="E33" s="6">
        <v>5</v>
      </c>
      <c r="F33" s="6">
        <v>6</v>
      </c>
      <c r="G33" s="6">
        <f>C33*КоэфТехАспект+D33*КоэфНематАспект+E33*КоэфВизАспект+F33*КоэфСтоимАспект</f>
        <v>6.85</v>
      </c>
      <c r="H33" s="21">
        <f>IF($G33&gt;0,RANK(G33,$G$18:$G$217),"0")</f>
        <v>14</v>
      </c>
    </row>
    <row r="34" spans="1:8" x14ac:dyDescent="0.25">
      <c r="A34" s="6">
        <v>17</v>
      </c>
      <c r="B34" s="8" t="s">
        <v>102</v>
      </c>
      <c r="C34" s="6">
        <v>5</v>
      </c>
      <c r="D34" s="6">
        <v>2</v>
      </c>
      <c r="E34" s="6">
        <v>5</v>
      </c>
      <c r="F34" s="6">
        <v>7</v>
      </c>
      <c r="G34" s="6">
        <f>C34*КоэфТехАспект+D34*КоэфНематАспект+E34*КоэфВизАспект+F34*КоэфСтоимАспект</f>
        <v>4.1500000000000004</v>
      </c>
      <c r="H34" s="21">
        <f>IF($G34&gt;0,RANK(G34,$G$18:$G$217),"0")</f>
        <v>49</v>
      </c>
    </row>
    <row r="35" spans="1:8" x14ac:dyDescent="0.25">
      <c r="A35" s="6">
        <v>18</v>
      </c>
      <c r="B35" s="8" t="s">
        <v>29</v>
      </c>
      <c r="C35" s="6">
        <v>6</v>
      </c>
      <c r="D35" s="6">
        <v>7</v>
      </c>
      <c r="E35" s="6">
        <v>7</v>
      </c>
      <c r="F35" s="6">
        <v>6</v>
      </c>
      <c r="G35" s="6">
        <f>C35*КоэфТехАспект+D35*КоэфНематАспект+E35*КоэфВизАспект+F35*КоэфСтоимАспект</f>
        <v>6.5499999999999989</v>
      </c>
      <c r="H35" s="21">
        <f>IF($G35&gt;0,RANK(G35,$G$18:$G$217),"0")</f>
        <v>23</v>
      </c>
    </row>
    <row r="36" spans="1:8" x14ac:dyDescent="0.25">
      <c r="A36" s="6">
        <v>19</v>
      </c>
      <c r="B36" s="8" t="s">
        <v>30</v>
      </c>
      <c r="C36" s="6">
        <v>6</v>
      </c>
      <c r="D36" s="6">
        <v>8</v>
      </c>
      <c r="E36" s="6">
        <v>4</v>
      </c>
      <c r="F36" s="6">
        <v>6</v>
      </c>
      <c r="G36" s="6">
        <f>C36*КоэфТехАспект+D36*КоэфНематАспект+E36*КоэфВизАспект+F36*КоэфСтоимАспект</f>
        <v>6.2999999999999989</v>
      </c>
      <c r="H36" s="21">
        <f>IF($G36&gt;0,RANK(G36,$G$18:$G$217),"0")</f>
        <v>34</v>
      </c>
    </row>
    <row r="37" spans="1:8" x14ac:dyDescent="0.25">
      <c r="A37" s="6">
        <v>20</v>
      </c>
      <c r="B37" s="8" t="s">
        <v>31</v>
      </c>
      <c r="C37" s="6">
        <v>7</v>
      </c>
      <c r="D37" s="6">
        <v>5</v>
      </c>
      <c r="E37" s="6">
        <v>8</v>
      </c>
      <c r="F37" s="6">
        <v>7</v>
      </c>
      <c r="G37" s="6">
        <f>C37*КоэфТехАспект+D37*КоэфНематАспект+E37*КоэфВизАспект+F37*КоэфСтоимАспект</f>
        <v>6.4999999999999991</v>
      </c>
      <c r="H37" s="21">
        <f>IF($G37&gt;0,RANK(G37,$G$18:$G$217),"0")</f>
        <v>26</v>
      </c>
    </row>
    <row r="38" spans="1:8" x14ac:dyDescent="0.25">
      <c r="A38" s="6">
        <v>21</v>
      </c>
      <c r="B38" s="9" t="s">
        <v>108</v>
      </c>
      <c r="C38" s="6">
        <v>5</v>
      </c>
      <c r="D38" s="6">
        <v>2</v>
      </c>
      <c r="E38" s="6">
        <v>3</v>
      </c>
      <c r="F38" s="6">
        <v>5</v>
      </c>
      <c r="G38" s="6">
        <f>C38*КоэфТехАспект+D38*КоэфНематАспект+E38*КоэфВизАспект+F38*КоэфСтоимАспект</f>
        <v>3.5500000000000003</v>
      </c>
      <c r="H38" s="21">
        <f>IF($G38&gt;0,RANK(G38,$G$18:$G$217),"0")</f>
        <v>53</v>
      </c>
    </row>
    <row r="39" spans="1:8" x14ac:dyDescent="0.25">
      <c r="A39" s="6">
        <v>22</v>
      </c>
      <c r="B39" s="8" t="s">
        <v>32</v>
      </c>
      <c r="C39" s="6">
        <v>6</v>
      </c>
      <c r="D39" s="6">
        <v>6</v>
      </c>
      <c r="E39" s="6">
        <v>9</v>
      </c>
      <c r="F39" s="6">
        <v>7</v>
      </c>
      <c r="G39" s="6">
        <f>C39*КоэфТехАспект+D39*КоэфНематАспект+E39*КоэфВизАспект+F39*КоэфСтоимАспект</f>
        <v>6.6999999999999993</v>
      </c>
      <c r="H39" s="21">
        <f>IF($G39&gt;0,RANK(G39,$G$18:$G$217),"0")</f>
        <v>19</v>
      </c>
    </row>
    <row r="40" spans="1:8" x14ac:dyDescent="0.25">
      <c r="A40" s="6">
        <v>23</v>
      </c>
      <c r="B40" s="8" t="s">
        <v>33</v>
      </c>
      <c r="C40" s="6"/>
      <c r="D40" s="6"/>
      <c r="E40" s="6"/>
      <c r="F40" s="6"/>
      <c r="G40" s="6">
        <f>C40*КоэфТехАспект+D40*КоэфНематАспект+E40*КоэфВизАспект+F40*КоэфСтоимАспект</f>
        <v>0</v>
      </c>
      <c r="H40" s="21" t="str">
        <f>IF($G40&gt;0,RANK(G40,$G$18:$G$217),"0")</f>
        <v>0</v>
      </c>
    </row>
    <row r="41" spans="1:8" x14ac:dyDescent="0.25">
      <c r="A41" s="6">
        <v>24</v>
      </c>
      <c r="B41" s="8" t="s">
        <v>98</v>
      </c>
      <c r="C41" s="6"/>
      <c r="D41" s="6"/>
      <c r="E41" s="6"/>
      <c r="F41" s="6"/>
      <c r="G41" s="6">
        <f>C41*КоэфТехАспект+D41*КоэфНематАспект+E41*КоэфВизАспект+F41*КоэфСтоимАспект</f>
        <v>0</v>
      </c>
      <c r="H41" s="21" t="str">
        <f>IF($G41&gt;0,RANK(G41,$G$18:$G$217),"0")</f>
        <v>0</v>
      </c>
    </row>
    <row r="42" spans="1:8" x14ac:dyDescent="0.25">
      <c r="A42" s="6">
        <v>25</v>
      </c>
      <c r="B42" s="8" t="s">
        <v>34</v>
      </c>
      <c r="C42" s="6">
        <v>6</v>
      </c>
      <c r="D42" s="6">
        <v>6</v>
      </c>
      <c r="E42" s="6">
        <v>5</v>
      </c>
      <c r="F42" s="6">
        <v>6</v>
      </c>
      <c r="G42" s="6">
        <f>C42*КоэфТехАспект+D42*КоэфНематАспект+E42*КоэфВизАспект+F42*КоэфСтоимАспект</f>
        <v>5.7999999999999989</v>
      </c>
      <c r="H42" s="21">
        <f>IF($G42&gt;0,RANK(G42,$G$18:$G$217),"0")</f>
        <v>38</v>
      </c>
    </row>
    <row r="43" spans="1:8" x14ac:dyDescent="0.25">
      <c r="A43" s="6">
        <v>26</v>
      </c>
      <c r="B43" s="8" t="s">
        <v>35</v>
      </c>
      <c r="C43" s="6"/>
      <c r="D43" s="6"/>
      <c r="E43" s="6"/>
      <c r="F43" s="6"/>
      <c r="G43" s="6">
        <f>C43*КоэфТехАспект+D43*КоэфНематАспект+E43*КоэфВизАспект+F43*КоэфСтоимАспект</f>
        <v>0</v>
      </c>
      <c r="H43" s="21" t="str">
        <f>IF($G43&gt;0,RANK(G43,$G$18:$G$217),"0")</f>
        <v>0</v>
      </c>
    </row>
    <row r="44" spans="1:8" x14ac:dyDescent="0.25">
      <c r="A44" s="6">
        <v>27</v>
      </c>
      <c r="B44" s="8" t="s">
        <v>104</v>
      </c>
      <c r="C44" s="6"/>
      <c r="D44" s="6"/>
      <c r="E44" s="6"/>
      <c r="F44" s="6"/>
      <c r="G44" s="6">
        <f>C44*КоэфТехАспект+D44*КоэфНематАспект+E44*КоэфВизАспект+F44*КоэфСтоимАспект</f>
        <v>0</v>
      </c>
      <c r="H44" s="21" t="str">
        <f>IF($G44&gt;0,RANK(G44,$G$18:$G$217),"0")</f>
        <v>0</v>
      </c>
    </row>
    <row r="45" spans="1:8" x14ac:dyDescent="0.25">
      <c r="A45" s="6">
        <v>28</v>
      </c>
      <c r="B45" s="8" t="s">
        <v>36</v>
      </c>
      <c r="C45" s="6"/>
      <c r="D45" s="6"/>
      <c r="E45" s="6"/>
      <c r="F45" s="6"/>
      <c r="G45" s="6">
        <f>C45*КоэфТехАспект+D45*КоэфНематАспект+E45*КоэфВизАспект+F45*КоэфСтоимАспект</f>
        <v>0</v>
      </c>
      <c r="H45" s="21" t="str">
        <f>IF($G45&gt;0,RANK(G45,$G$18:$G$217),"0")</f>
        <v>0</v>
      </c>
    </row>
    <row r="46" spans="1:8" x14ac:dyDescent="0.25">
      <c r="A46" s="6">
        <v>29</v>
      </c>
      <c r="B46" s="8" t="s">
        <v>37</v>
      </c>
      <c r="C46" s="6"/>
      <c r="D46" s="6"/>
      <c r="E46" s="6"/>
      <c r="F46" s="6"/>
      <c r="G46" s="6">
        <f>C46*КоэфТехАспект+D46*КоэфНематАспект+E46*КоэфВизАспект+F46*КоэфСтоимАспект</f>
        <v>0</v>
      </c>
      <c r="H46" s="21" t="str">
        <f>IF($G46&gt;0,RANK(G46,$G$18:$G$217),"0")</f>
        <v>0</v>
      </c>
    </row>
    <row r="47" spans="1:8" x14ac:dyDescent="0.25">
      <c r="A47" s="6">
        <v>30</v>
      </c>
      <c r="B47" s="8" t="s">
        <v>38</v>
      </c>
      <c r="C47" s="6"/>
      <c r="D47" s="6"/>
      <c r="E47" s="6"/>
      <c r="F47" s="6"/>
      <c r="G47" s="6">
        <f>C47*КоэфТехАспект+D47*КоэфНематАспект+E47*КоэфВизАспект+F47*КоэфСтоимАспект</f>
        <v>0</v>
      </c>
      <c r="H47" s="21" t="str">
        <f>IF($G47&gt;0,RANK(G47,$G$18:$G$217),"0")</f>
        <v>0</v>
      </c>
    </row>
    <row r="48" spans="1:8" x14ac:dyDescent="0.25">
      <c r="A48" s="6">
        <v>31</v>
      </c>
      <c r="B48" s="8" t="s">
        <v>39</v>
      </c>
      <c r="C48" s="6">
        <v>5</v>
      </c>
      <c r="D48" s="6">
        <v>6</v>
      </c>
      <c r="E48" s="6">
        <v>6</v>
      </c>
      <c r="F48" s="6">
        <v>6</v>
      </c>
      <c r="G48" s="6">
        <f>C48*КоэфТехАспект+D48*КоэфНематАспект+E48*КоэфВизАспект+F48*КоэфСтоимАспект</f>
        <v>5.65</v>
      </c>
      <c r="H48" s="21">
        <f>IF($G48&gt;0,RANK(G48,$G$18:$G$217),"0")</f>
        <v>41</v>
      </c>
    </row>
    <row r="49" spans="1:9" x14ac:dyDescent="0.25">
      <c r="A49" s="6">
        <v>32</v>
      </c>
      <c r="B49" s="8" t="s">
        <v>40</v>
      </c>
      <c r="C49" s="6">
        <v>5</v>
      </c>
      <c r="D49" s="6">
        <v>2</v>
      </c>
      <c r="E49" s="6">
        <v>4</v>
      </c>
      <c r="F49" s="6">
        <v>2</v>
      </c>
      <c r="G49" s="6">
        <f>C49*КоэфТехАспект+D49*КоэфНематАспект+E49*КоэфВизАспект+F49*КоэфСтоимАспект</f>
        <v>3.45</v>
      </c>
      <c r="H49" s="21">
        <f>IF($G49&gt;0,RANK(G49,$G$18:$G$217),"0")</f>
        <v>55</v>
      </c>
    </row>
    <row r="50" spans="1:9" x14ac:dyDescent="0.25">
      <c r="A50" s="6">
        <v>33</v>
      </c>
      <c r="B50" s="8" t="s">
        <v>41</v>
      </c>
      <c r="C50" s="6"/>
      <c r="D50" s="6"/>
      <c r="E50" s="6"/>
      <c r="F50" s="6"/>
      <c r="G50" s="6">
        <f>C50*КоэфТехАспект+D50*КоэфНематАспект+E50*КоэфВизАспект+F50*КоэфСтоимАспект</f>
        <v>0</v>
      </c>
      <c r="H50" s="21" t="str">
        <f>IF($G50&gt;0,RANK(G50,$G$18:$G$217),"0")</f>
        <v>0</v>
      </c>
      <c r="I50" s="11"/>
    </row>
    <row r="51" spans="1:9" x14ac:dyDescent="0.25">
      <c r="A51" s="6">
        <v>34</v>
      </c>
      <c r="B51" s="8" t="s">
        <v>43</v>
      </c>
      <c r="C51" s="6"/>
      <c r="D51" s="6"/>
      <c r="E51" s="6"/>
      <c r="F51" s="6"/>
      <c r="G51" s="6">
        <f>C51*КоэфТехАспект+D51*КоэфНематАспект+E51*КоэфВизАспект+F51*КоэфСтоимАспект</f>
        <v>0</v>
      </c>
      <c r="H51" s="21" t="str">
        <f>IF($G51&gt;0,RANK(G51,$G$18:$G$217),"0")</f>
        <v>0</v>
      </c>
    </row>
    <row r="52" spans="1:9" x14ac:dyDescent="0.25">
      <c r="A52" s="6">
        <v>35</v>
      </c>
      <c r="B52" s="8" t="s">
        <v>44</v>
      </c>
      <c r="C52" s="6"/>
      <c r="D52" s="6"/>
      <c r="E52" s="6"/>
      <c r="F52" s="6"/>
      <c r="G52" s="6">
        <f>C52*КоэфТехАспект+D52*КоэфНематАспект+E52*КоэфВизАспект+F52*КоэфСтоимАспект</f>
        <v>0</v>
      </c>
      <c r="H52" s="21" t="str">
        <f>IF($G52&gt;0,RANK(G52,$G$18:$G$217),"0")</f>
        <v>0</v>
      </c>
    </row>
    <row r="53" spans="1:9" x14ac:dyDescent="0.25">
      <c r="A53" s="6">
        <v>36</v>
      </c>
      <c r="B53" s="8" t="s">
        <v>45</v>
      </c>
      <c r="C53" s="6">
        <v>5</v>
      </c>
      <c r="D53" s="6">
        <v>7</v>
      </c>
      <c r="E53" s="6">
        <v>7</v>
      </c>
      <c r="F53" s="6">
        <v>6</v>
      </c>
      <c r="G53" s="6">
        <f>C53*КоэфТехАспект+D53*КоэфНематАспект+E53*КоэфВизАспект+F53*КоэфСтоимАспект</f>
        <v>6.1999999999999993</v>
      </c>
      <c r="H53" s="21">
        <f>IF($G53&gt;0,RANK(G53,$G$18:$G$217),"0")</f>
        <v>35</v>
      </c>
    </row>
    <row r="54" spans="1:9" x14ac:dyDescent="0.25">
      <c r="A54" s="6">
        <v>37</v>
      </c>
      <c r="B54" s="8" t="s">
        <v>46</v>
      </c>
      <c r="C54" s="6"/>
      <c r="D54" s="6"/>
      <c r="E54" s="6"/>
      <c r="F54" s="6"/>
      <c r="G54" s="6">
        <f>C54*КоэфТехАспект+D54*КоэфНематАспект+E54*КоэфВизАспект+F54*КоэфСтоимАспект</f>
        <v>0</v>
      </c>
      <c r="H54" s="21" t="str">
        <f>IF($G54&gt;0,RANK(G54,$G$18:$G$217),"0")</f>
        <v>0</v>
      </c>
    </row>
    <row r="55" spans="1:9" x14ac:dyDescent="0.25">
      <c r="A55" s="6">
        <v>38</v>
      </c>
      <c r="B55" s="8" t="s">
        <v>47</v>
      </c>
      <c r="C55" s="6">
        <v>5</v>
      </c>
      <c r="D55" s="6">
        <v>7</v>
      </c>
      <c r="E55" s="6">
        <v>8</v>
      </c>
      <c r="F55" s="6">
        <v>8</v>
      </c>
      <c r="G55" s="6">
        <f>C55*КоэфТехАспект+D55*КоэфНематАспект+E55*КоэфВизАспект+F55*КоэфСтоимАспект</f>
        <v>6.5999999999999988</v>
      </c>
      <c r="H55" s="21">
        <f>IF($G55&gt;0,RANK(G55,$G$18:$G$217),"0")</f>
        <v>21</v>
      </c>
    </row>
    <row r="56" spans="1:9" x14ac:dyDescent="0.25">
      <c r="A56" s="6">
        <v>39</v>
      </c>
      <c r="B56" s="8" t="s">
        <v>48</v>
      </c>
      <c r="C56" s="6">
        <v>7</v>
      </c>
      <c r="D56" s="6">
        <v>9</v>
      </c>
      <c r="E56" s="6">
        <v>8</v>
      </c>
      <c r="F56" s="6">
        <v>7</v>
      </c>
      <c r="G56" s="6">
        <f>C56*КоэфТехАспект+D56*КоэфНематАспект+E56*КоэфВизАспект+F56*КоэфСтоимАспект</f>
        <v>7.8999999999999995</v>
      </c>
      <c r="H56" s="21">
        <f>IF($G56&gt;0,RANK(G56,$G$18:$G$217),"0")</f>
        <v>8</v>
      </c>
    </row>
    <row r="57" spans="1:9" x14ac:dyDescent="0.25">
      <c r="A57" s="6">
        <v>40</v>
      </c>
      <c r="B57" s="8" t="s">
        <v>49</v>
      </c>
      <c r="C57" s="6">
        <v>6</v>
      </c>
      <c r="D57" s="6">
        <v>7</v>
      </c>
      <c r="E57" s="6">
        <v>7</v>
      </c>
      <c r="F57" s="6">
        <v>7</v>
      </c>
      <c r="G57" s="6">
        <f>C57*КоэфТехАспект+D57*КоэфНематАспект+E57*КоэфВизАспект+F57*КоэфСтоимАспект</f>
        <v>6.6499999999999995</v>
      </c>
      <c r="H57" s="21">
        <f>IF($G57&gt;0,RANK(G57,$G$18:$G$217),"0")</f>
        <v>20</v>
      </c>
    </row>
    <row r="58" spans="1:9" x14ac:dyDescent="0.25">
      <c r="A58" s="6">
        <v>41</v>
      </c>
      <c r="B58" s="8" t="s">
        <v>42</v>
      </c>
      <c r="C58" s="6">
        <v>5</v>
      </c>
      <c r="D58" s="6">
        <v>4</v>
      </c>
      <c r="E58" s="6">
        <v>6</v>
      </c>
      <c r="F58" s="6">
        <v>4</v>
      </c>
      <c r="G58" s="6">
        <f>C58*КоэфТехАспект+D58*КоэфНематАспект+E58*КоэфВизАспект+F58*КоэфСтоимАспект</f>
        <v>4.75</v>
      </c>
      <c r="H58" s="21">
        <f>IF($G58&gt;0,RANK(G58,$G$18:$G$217),"0")</f>
        <v>46</v>
      </c>
    </row>
    <row r="59" spans="1:9" x14ac:dyDescent="0.25">
      <c r="A59" s="6">
        <v>42</v>
      </c>
      <c r="B59" s="8" t="s">
        <v>105</v>
      </c>
      <c r="C59" s="6"/>
      <c r="D59" s="6"/>
      <c r="E59" s="6"/>
      <c r="F59" s="6"/>
      <c r="G59" s="6">
        <f>C59*КоэфТехАспект+D59*КоэфНематАспект+E59*КоэфВизАспект+F59*КоэфСтоимАспект</f>
        <v>0</v>
      </c>
      <c r="H59" s="21" t="str">
        <f>IF($G59&gt;0,RANK(G59,$G$18:$G$217),"0")</f>
        <v>0</v>
      </c>
    </row>
    <row r="60" spans="1:9" x14ac:dyDescent="0.25">
      <c r="A60" s="6">
        <v>43</v>
      </c>
      <c r="B60" s="8" t="s">
        <v>50</v>
      </c>
      <c r="C60" s="6">
        <v>6</v>
      </c>
      <c r="D60" s="6">
        <v>5</v>
      </c>
      <c r="E60" s="6">
        <v>6</v>
      </c>
      <c r="F60" s="6">
        <v>7</v>
      </c>
      <c r="G60" s="6">
        <f>C60*КоэфТехАспект+D60*КоэфНематАспект+E60*КоэфВизАспект+F60*КоэфСтоимАспект</f>
        <v>5.75</v>
      </c>
      <c r="H60" s="21">
        <f>IF($G60&gt;0,RANK(G60,$G$18:$G$217),"0")</f>
        <v>39</v>
      </c>
    </row>
    <row r="61" spans="1:9" x14ac:dyDescent="0.25">
      <c r="A61" s="6">
        <v>44</v>
      </c>
      <c r="B61" s="8" t="s">
        <v>51</v>
      </c>
      <c r="C61" s="6">
        <v>5</v>
      </c>
      <c r="D61" s="6">
        <v>4</v>
      </c>
      <c r="E61" s="6">
        <v>4</v>
      </c>
      <c r="F61" s="6">
        <v>5</v>
      </c>
      <c r="G61" s="6">
        <f>C61*КоэфТехАспект+D61*КоэфНематАспект+E61*КоэфВизАспект+F61*КоэфСтоимАспект</f>
        <v>4.45</v>
      </c>
      <c r="H61" s="21">
        <f>IF($G61&gt;0,RANK(G61,$G$18:$G$217),"0")</f>
        <v>48</v>
      </c>
    </row>
    <row r="62" spans="1:9" x14ac:dyDescent="0.25">
      <c r="A62" s="6">
        <v>45</v>
      </c>
      <c r="B62" s="8" t="s">
        <v>52</v>
      </c>
      <c r="C62" s="6">
        <v>5</v>
      </c>
      <c r="D62" s="6">
        <v>5</v>
      </c>
      <c r="E62" s="6">
        <v>4</v>
      </c>
      <c r="F62" s="6">
        <v>4</v>
      </c>
      <c r="G62" s="6">
        <f>C62*КоэфТехАспект+D62*КоэфНематАспект+E62*КоэфВизАспект+F62*КоэфСтоимАспект</f>
        <v>4.7</v>
      </c>
      <c r="H62" s="21">
        <f>IF($G62&gt;0,RANK(G62,$G$18:$G$217),"0")</f>
        <v>47</v>
      </c>
    </row>
    <row r="63" spans="1:9" x14ac:dyDescent="0.25">
      <c r="A63" s="6">
        <v>46</v>
      </c>
      <c r="B63" s="8" t="s">
        <v>53</v>
      </c>
      <c r="C63" s="6">
        <v>7</v>
      </c>
      <c r="D63" s="6">
        <v>8</v>
      </c>
      <c r="E63" s="6">
        <v>7</v>
      </c>
      <c r="F63" s="6">
        <v>7</v>
      </c>
      <c r="G63" s="6">
        <f>C63*КоэфТехАспект+D63*КоэфНематАспект+E63*КоэфВизАспект+F63*КоэфСтоимАспект</f>
        <v>7.3500000000000005</v>
      </c>
      <c r="H63" s="21">
        <f>IF($G63&gt;0,RANK(G63,$G$18:$G$217),"0")</f>
        <v>10</v>
      </c>
    </row>
    <row r="64" spans="1:9" x14ac:dyDescent="0.25">
      <c r="A64" s="6">
        <v>47</v>
      </c>
      <c r="B64" s="8" t="s">
        <v>54</v>
      </c>
      <c r="C64" s="6"/>
      <c r="D64" s="6"/>
      <c r="E64" s="6"/>
      <c r="F64" s="6"/>
      <c r="G64" s="6">
        <f>C64*КоэфТехАспект+D64*КоэфНематАспект+E64*КоэфВизАспект+F64*КоэфСтоимАспект</f>
        <v>0</v>
      </c>
      <c r="H64" s="21" t="str">
        <f>IF($G64&gt;0,RANK(G64,$G$18:$G$217),"0")</f>
        <v>0</v>
      </c>
    </row>
    <row r="65" spans="1:8" x14ac:dyDescent="0.25">
      <c r="A65" s="6">
        <v>48</v>
      </c>
      <c r="B65" s="8" t="s">
        <v>55</v>
      </c>
      <c r="C65" s="6"/>
      <c r="D65" s="6"/>
      <c r="E65" s="6"/>
      <c r="F65" s="6"/>
      <c r="G65" s="6">
        <f>C65*КоэфТехАспект+D65*КоэфНематАспект+E65*КоэфВизАспект+F65*КоэфСтоимАспект</f>
        <v>0</v>
      </c>
      <c r="H65" s="21" t="str">
        <f>IF($G65&gt;0,RANK(G65,$G$18:$G$217),"0")</f>
        <v>0</v>
      </c>
    </row>
    <row r="66" spans="1:8" x14ac:dyDescent="0.25">
      <c r="A66" s="6">
        <v>49</v>
      </c>
      <c r="B66" s="8" t="s">
        <v>56</v>
      </c>
      <c r="C66" s="6">
        <v>6</v>
      </c>
      <c r="D66" s="6">
        <v>7</v>
      </c>
      <c r="E66" s="6">
        <v>6</v>
      </c>
      <c r="F66" s="6">
        <v>7</v>
      </c>
      <c r="G66" s="6">
        <f>C66*КоэфТехАспект+D66*КоэфНематАспект+E66*КоэфВизАспект+F66*КоэфСтоимАспект</f>
        <v>6.4499999999999993</v>
      </c>
      <c r="H66" s="21">
        <f>IF($G66&gt;0,RANK(G66,$G$18:$G$217),"0")</f>
        <v>29</v>
      </c>
    </row>
    <row r="67" spans="1:8" x14ac:dyDescent="0.25">
      <c r="A67" s="6">
        <v>50</v>
      </c>
      <c r="B67" s="8" t="s">
        <v>57</v>
      </c>
      <c r="C67" s="6"/>
      <c r="D67" s="6"/>
      <c r="E67" s="6"/>
      <c r="F67" s="6"/>
      <c r="G67" s="6">
        <f>C67*КоэфТехАспект+D67*КоэфНематАспект+E67*КоэфВизАспект+F67*КоэфСтоимАспект</f>
        <v>0</v>
      </c>
      <c r="H67" s="21" t="str">
        <f>IF($G67&gt;0,RANK(G67,$G$18:$G$217),"0")</f>
        <v>0</v>
      </c>
    </row>
    <row r="68" spans="1:8" x14ac:dyDescent="0.25">
      <c r="A68" s="6">
        <v>51</v>
      </c>
      <c r="B68" s="8" t="s">
        <v>58</v>
      </c>
      <c r="C68" s="6">
        <v>6</v>
      </c>
      <c r="D68" s="6">
        <v>4</v>
      </c>
      <c r="E68" s="6">
        <v>5</v>
      </c>
      <c r="F68" s="6">
        <v>5</v>
      </c>
      <c r="G68" s="6">
        <f>C68*КоэфТехАспект+D68*КоэфНематАспект+E68*КоэфВизАспект+F68*КоэфСтоимАспект</f>
        <v>5</v>
      </c>
      <c r="H68" s="21">
        <f>IF($G68&gt;0,RANK(G68,$G$18:$G$217),"0")</f>
        <v>44</v>
      </c>
    </row>
    <row r="69" spans="1:8" x14ac:dyDescent="0.25">
      <c r="A69" s="6">
        <v>52</v>
      </c>
      <c r="B69" s="8" t="s">
        <v>59</v>
      </c>
      <c r="C69" s="6"/>
      <c r="D69" s="6"/>
      <c r="E69" s="6"/>
      <c r="F69" s="6"/>
      <c r="G69" s="6">
        <f>C69*КоэфТехАспект+D69*КоэфНематАспект+E69*КоэфВизАспект+F69*КоэфСтоимАспект</f>
        <v>0</v>
      </c>
      <c r="H69" s="21" t="str">
        <f>IF($G69&gt;0,RANK(G69,$G$18:$G$217),"0")</f>
        <v>0</v>
      </c>
    </row>
    <row r="70" spans="1:8" x14ac:dyDescent="0.25">
      <c r="A70" s="6">
        <v>53</v>
      </c>
      <c r="B70" s="8" t="s">
        <v>60</v>
      </c>
      <c r="C70" s="6"/>
      <c r="D70" s="6"/>
      <c r="E70" s="6"/>
      <c r="F70" s="6"/>
      <c r="G70" s="6">
        <f>C70*КоэфТехАспект+D70*КоэфНематАспект+E70*КоэфВизАспект+F70*КоэфСтоимАспект</f>
        <v>0</v>
      </c>
      <c r="H70" s="21" t="str">
        <f>IF($G70&gt;0,RANK(G70,$G$18:$G$217),"0")</f>
        <v>0</v>
      </c>
    </row>
    <row r="71" spans="1:8" x14ac:dyDescent="0.25">
      <c r="A71" s="6">
        <v>54</v>
      </c>
      <c r="B71" s="8" t="s">
        <v>106</v>
      </c>
      <c r="C71" s="6"/>
      <c r="D71" s="6"/>
      <c r="E71" s="6"/>
      <c r="F71" s="6"/>
      <c r="G71" s="6">
        <f>C71*КоэфТехАспект+D71*КоэфНематАспект+E71*КоэфВизАспект+F71*КоэфСтоимАспект</f>
        <v>0</v>
      </c>
      <c r="H71" s="21" t="str">
        <f>IF($G71&gt;0,RANK(G71,$G$18:$G$217),"0")</f>
        <v>0</v>
      </c>
    </row>
    <row r="72" spans="1:8" x14ac:dyDescent="0.25">
      <c r="A72" s="6">
        <v>55</v>
      </c>
      <c r="B72" s="8" t="s">
        <v>110</v>
      </c>
      <c r="C72" s="6"/>
      <c r="D72" s="6"/>
      <c r="E72" s="6"/>
      <c r="F72" s="6"/>
      <c r="G72" s="6">
        <f>C72*КоэфТехАспект+D72*КоэфНематАспект+E72*КоэфВизАспект+F72*КоэфСтоимАспект</f>
        <v>0</v>
      </c>
      <c r="H72" s="21" t="str">
        <f>IF($G72&gt;0,RANK(G72,$G$18:$G$217),"0")</f>
        <v>0</v>
      </c>
    </row>
    <row r="73" spans="1:8" x14ac:dyDescent="0.25">
      <c r="A73" s="6">
        <v>56</v>
      </c>
      <c r="B73" s="8" t="s">
        <v>61</v>
      </c>
      <c r="C73" s="6">
        <v>6</v>
      </c>
      <c r="D73" s="6">
        <v>8</v>
      </c>
      <c r="E73" s="6">
        <v>7</v>
      </c>
      <c r="F73" s="6">
        <v>7</v>
      </c>
      <c r="G73" s="6">
        <f>C73*КоэфТехАспект+D73*КоэфНематАспект+E73*КоэфВизАспект+F73*КоэфСтоимАспект</f>
        <v>7</v>
      </c>
      <c r="H73" s="21">
        <f>IF($G73&gt;0,RANK(G73,$G$18:$G$217),"0")</f>
        <v>12</v>
      </c>
    </row>
    <row r="74" spans="1:8" x14ac:dyDescent="0.25">
      <c r="A74" s="6">
        <v>57</v>
      </c>
      <c r="B74" s="8" t="s">
        <v>62</v>
      </c>
      <c r="C74" s="6">
        <v>5</v>
      </c>
      <c r="D74" s="6">
        <v>4</v>
      </c>
      <c r="E74" s="6">
        <v>6</v>
      </c>
      <c r="F74" s="6">
        <v>6</v>
      </c>
      <c r="G74" s="6">
        <f>C74*КоэфТехАспект+D74*КоэфНематАспект+E74*КоэфВизАспект+F74*КоэфСтоимАспект</f>
        <v>4.9499999999999993</v>
      </c>
      <c r="H74" s="21">
        <f>IF($G74&gt;0,RANK(G74,$G$18:$G$217),"0")</f>
        <v>45</v>
      </c>
    </row>
    <row r="75" spans="1:8" x14ac:dyDescent="0.25">
      <c r="A75" s="6">
        <v>58</v>
      </c>
      <c r="B75" s="8" t="s">
        <v>63</v>
      </c>
      <c r="C75" s="6"/>
      <c r="D75" s="6"/>
      <c r="E75" s="6"/>
      <c r="F75" s="6"/>
      <c r="G75" s="6">
        <f>C75*КоэфТехАспект+D75*КоэфНематАспект+E75*КоэфВизАспект+F75*КоэфСтоимАспект</f>
        <v>0</v>
      </c>
      <c r="H75" s="21" t="str">
        <f>IF($G75&gt;0,RANK(G75,$G$18:$G$217),"0")</f>
        <v>0</v>
      </c>
    </row>
    <row r="76" spans="1:8" x14ac:dyDescent="0.25">
      <c r="A76" s="6">
        <v>59</v>
      </c>
      <c r="B76" s="8" t="s">
        <v>64</v>
      </c>
      <c r="C76" s="6">
        <v>6</v>
      </c>
      <c r="D76" s="6">
        <v>7</v>
      </c>
      <c r="E76" s="6">
        <v>7</v>
      </c>
      <c r="F76" s="6">
        <v>6</v>
      </c>
      <c r="G76" s="6">
        <f>C76*КоэфТехАспект+D76*КоэфНематАспект+E76*КоэфВизАспект+F76*КоэфСтоимАспект</f>
        <v>6.5499999999999989</v>
      </c>
      <c r="H76" s="21">
        <f>IF($G76&gt;0,RANK(G76,$G$18:$G$217),"0")</f>
        <v>23</v>
      </c>
    </row>
    <row r="77" spans="1:8" x14ac:dyDescent="0.25">
      <c r="A77" s="6">
        <v>60</v>
      </c>
      <c r="B77" s="8" t="s">
        <v>65</v>
      </c>
      <c r="C77" s="6">
        <v>6</v>
      </c>
      <c r="D77" s="6">
        <v>5</v>
      </c>
      <c r="E77" s="6">
        <v>6</v>
      </c>
      <c r="F77" s="6">
        <v>7</v>
      </c>
      <c r="G77" s="6">
        <f>C77*КоэфТехАспект+D77*КоэфНематАспект+E77*КоэфВизАспект+F77*КоэфСтоимАспект</f>
        <v>5.75</v>
      </c>
      <c r="H77" s="21">
        <f>IF($G77&gt;0,RANK(G77,$G$18:$G$217),"0")</f>
        <v>39</v>
      </c>
    </row>
    <row r="78" spans="1:8" x14ac:dyDescent="0.25">
      <c r="A78" s="6">
        <v>61</v>
      </c>
      <c r="B78" s="8" t="s">
        <v>66</v>
      </c>
      <c r="C78" s="6">
        <v>6</v>
      </c>
      <c r="D78" s="6">
        <v>7</v>
      </c>
      <c r="E78" s="6">
        <v>7</v>
      </c>
      <c r="F78" s="6">
        <v>6</v>
      </c>
      <c r="G78" s="6">
        <f>C78*КоэфТехАспект+D78*КоэфНематАспект+E78*КоэфВизАспект+F78*КоэфСтоимАспект</f>
        <v>6.5499999999999989</v>
      </c>
      <c r="H78" s="21">
        <f>IF($G78&gt;0,RANK(G78,$G$18:$G$217),"0")</f>
        <v>23</v>
      </c>
    </row>
    <row r="79" spans="1:8" x14ac:dyDescent="0.25">
      <c r="A79" s="6">
        <v>62</v>
      </c>
      <c r="B79" s="8" t="s">
        <v>97</v>
      </c>
      <c r="C79" s="6"/>
      <c r="D79" s="6"/>
      <c r="E79" s="6"/>
      <c r="F79" s="6"/>
      <c r="G79" s="6">
        <f>C79*КоэфТехАспект+D79*КоэфНематАспект+E79*КоэфВизАспект+F79*КоэфСтоимАспект</f>
        <v>0</v>
      </c>
      <c r="H79" s="21" t="str">
        <f>IF($G79&gt;0,RANK(G79,$G$18:$G$217),"0")</f>
        <v>0</v>
      </c>
    </row>
    <row r="80" spans="1:8" x14ac:dyDescent="0.25">
      <c r="A80" s="6">
        <v>63</v>
      </c>
      <c r="B80" s="8" t="s">
        <v>67</v>
      </c>
      <c r="C80" s="6"/>
      <c r="D80" s="6"/>
      <c r="E80" s="6"/>
      <c r="F80" s="6"/>
      <c r="G80" s="6">
        <f>C80*КоэфТехАспект+D80*КоэфНематАспект+E80*КоэфВизАспект+F80*КоэфСтоимАспект</f>
        <v>0</v>
      </c>
      <c r="H80" s="21" t="str">
        <f>IF($G80&gt;0,RANK(G80,$G$18:$G$217),"0")</f>
        <v>0</v>
      </c>
    </row>
    <row r="81" spans="1:8" x14ac:dyDescent="0.25">
      <c r="A81" s="6">
        <v>64</v>
      </c>
      <c r="B81" s="8" t="s">
        <v>68</v>
      </c>
      <c r="C81" s="6">
        <v>6</v>
      </c>
      <c r="D81" s="6">
        <v>7</v>
      </c>
      <c r="E81" s="6">
        <v>8</v>
      </c>
      <c r="F81" s="6">
        <v>6</v>
      </c>
      <c r="G81" s="6">
        <f>C81*КоэфТехАспект+D81*КоэфНематАспект+E81*КоэфВизАспект+F81*КоэфСтоимАспект</f>
        <v>6.7499999999999982</v>
      </c>
      <c r="H81" s="21">
        <f>IF($G81&gt;0,RANK(G81,$G$18:$G$217),"0")</f>
        <v>18</v>
      </c>
    </row>
    <row r="82" spans="1:8" x14ac:dyDescent="0.25">
      <c r="A82" s="6">
        <v>65</v>
      </c>
      <c r="B82" s="8" t="s">
        <v>69</v>
      </c>
      <c r="C82" s="6">
        <v>8</v>
      </c>
      <c r="D82" s="6">
        <v>10</v>
      </c>
      <c r="E82" s="6">
        <v>8</v>
      </c>
      <c r="F82" s="6">
        <v>8</v>
      </c>
      <c r="G82" s="6">
        <f>C82*КоэфТехАспект+D82*КоэфНематАспект+E82*КоэфВизАспект+F82*КоэфСтоимАспект</f>
        <v>8.7000000000000011</v>
      </c>
      <c r="H82" s="21">
        <f>IF($G82&gt;0,RANK(G82,$G$18:$G$217),"0")</f>
        <v>4</v>
      </c>
    </row>
    <row r="83" spans="1:8" x14ac:dyDescent="0.25">
      <c r="A83" s="6">
        <v>66</v>
      </c>
      <c r="B83" s="8" t="s">
        <v>101</v>
      </c>
      <c r="C83" s="6">
        <v>6</v>
      </c>
      <c r="D83" s="6">
        <v>2</v>
      </c>
      <c r="E83" s="6">
        <v>2</v>
      </c>
      <c r="F83" s="6">
        <v>7</v>
      </c>
      <c r="G83" s="6">
        <f>C83*КоэфТехАспект+D83*КоэфНематАспект+E83*КоэфВизАспект+F83*КоэфСтоимАспект</f>
        <v>3.9</v>
      </c>
      <c r="H83" s="21">
        <f>IF($G83&gt;0,RANK(G83,$G$18:$G$217),"0")</f>
        <v>50</v>
      </c>
    </row>
    <row r="84" spans="1:8" x14ac:dyDescent="0.25">
      <c r="A84" s="6">
        <v>67</v>
      </c>
      <c r="B84" s="8" t="s">
        <v>70</v>
      </c>
      <c r="C84" s="6">
        <v>6</v>
      </c>
      <c r="D84" s="6">
        <v>6</v>
      </c>
      <c r="E84" s="6">
        <v>6</v>
      </c>
      <c r="F84" s="6">
        <v>7</v>
      </c>
      <c r="G84" s="6">
        <f>C84*КоэфТехАспект+D84*КоэфНематАспект+E84*КоэфВизАспект+F84*КоэфСтоимАспект</f>
        <v>6.1</v>
      </c>
      <c r="H84" s="21">
        <f>IF($G84&gt;0,RANK(G84,$G$18:$G$217),"0")</f>
        <v>36</v>
      </c>
    </row>
    <row r="85" spans="1:8" x14ac:dyDescent="0.25">
      <c r="A85" s="6">
        <v>68</v>
      </c>
      <c r="B85" s="8" t="s">
        <v>71</v>
      </c>
      <c r="C85" s="6"/>
      <c r="D85" s="6"/>
      <c r="E85" s="6"/>
      <c r="F85" s="6"/>
      <c r="G85" s="6">
        <f>C85*КоэфТехАспект+D85*КоэфНематАспект+E85*КоэфВизАспект+F85*КоэфСтоимАспект</f>
        <v>0</v>
      </c>
      <c r="H85" s="21" t="str">
        <f>IF($G85&gt;0,RANK(G85,$G$18:$G$217),"0")</f>
        <v>0</v>
      </c>
    </row>
    <row r="86" spans="1:8" x14ac:dyDescent="0.25">
      <c r="A86" s="6">
        <v>69</v>
      </c>
      <c r="B86" s="8" t="s">
        <v>72</v>
      </c>
      <c r="C86" s="6">
        <v>10</v>
      </c>
      <c r="D86" s="6">
        <v>10</v>
      </c>
      <c r="E86" s="6">
        <v>8</v>
      </c>
      <c r="F86" s="6">
        <v>9</v>
      </c>
      <c r="G86" s="6">
        <f>C86*КоэфТехАспект+D86*КоэфНематАспект+E86*КоэфВизАспект+F86*КоэфСтоимАспект</f>
        <v>9.5</v>
      </c>
      <c r="H86" s="21">
        <f>IF($G86&gt;0,RANK(G86,$G$18:$G$217),"0")</f>
        <v>1</v>
      </c>
    </row>
    <row r="87" spans="1:8" x14ac:dyDescent="0.25">
      <c r="A87" s="6">
        <v>70</v>
      </c>
      <c r="B87" s="8" t="s">
        <v>73</v>
      </c>
      <c r="C87" s="6"/>
      <c r="D87" s="6"/>
      <c r="E87" s="6"/>
      <c r="F87" s="6"/>
      <c r="G87" s="6">
        <f>C87*КоэфТехАспект+D87*КоэфНематАспект+E87*КоэфВизАспект+F87*КоэфСтоимАспект</f>
        <v>0</v>
      </c>
      <c r="H87" s="21" t="str">
        <f>IF($G87&gt;0,RANK(G87,$G$18:$G$217),"0")</f>
        <v>0</v>
      </c>
    </row>
    <row r="88" spans="1:8" x14ac:dyDescent="0.25">
      <c r="A88" s="6">
        <v>71</v>
      </c>
      <c r="B88" s="8" t="s">
        <v>74</v>
      </c>
      <c r="C88" s="6">
        <v>7</v>
      </c>
      <c r="D88" s="6">
        <v>5</v>
      </c>
      <c r="E88" s="6">
        <v>8</v>
      </c>
      <c r="F88" s="6">
        <v>7</v>
      </c>
      <c r="G88" s="6">
        <f>C88*КоэфТехАспект+D88*КоэфНематАспект+E88*КоэфВизАспект+F88*КоэфСтоимАспект</f>
        <v>6.4999999999999991</v>
      </c>
      <c r="H88" s="21">
        <f>IF($G88&gt;0,RANK(G88,$G$18:$G$217),"0")</f>
        <v>26</v>
      </c>
    </row>
    <row r="89" spans="1:8" x14ac:dyDescent="0.25">
      <c r="A89" s="6">
        <v>72</v>
      </c>
      <c r="B89" s="8" t="s">
        <v>75</v>
      </c>
      <c r="C89" s="6"/>
      <c r="D89" s="6"/>
      <c r="E89" s="6"/>
      <c r="F89" s="6"/>
      <c r="G89" s="6">
        <f>C89*КоэфТехАспект+D89*КоэфНематАспект+E89*КоэфВизАспект+F89*КоэфСтоимАспект</f>
        <v>0</v>
      </c>
      <c r="H89" s="21" t="str">
        <f>IF($G89&gt;0,RANK(G89,$G$18:$G$217),"0")</f>
        <v>0</v>
      </c>
    </row>
    <row r="90" spans="1:8" x14ac:dyDescent="0.25">
      <c r="A90" s="6">
        <v>73</v>
      </c>
      <c r="B90" s="8" t="s">
        <v>76</v>
      </c>
      <c r="C90" s="6">
        <v>6</v>
      </c>
      <c r="D90" s="6">
        <v>5</v>
      </c>
      <c r="E90" s="6">
        <v>8</v>
      </c>
      <c r="F90" s="6">
        <v>5</v>
      </c>
      <c r="G90" s="6">
        <f>C90*КоэфТехАспект+D90*КоэфНематАспект+E90*КоэфВизАспект+F90*КоэфСтоимАспект</f>
        <v>5.9499999999999993</v>
      </c>
      <c r="H90" s="21">
        <f>IF($G90&gt;0,RANK(G90,$G$18:$G$217),"0")</f>
        <v>37</v>
      </c>
    </row>
    <row r="91" spans="1:8" x14ac:dyDescent="0.25">
      <c r="A91" s="6">
        <v>74</v>
      </c>
      <c r="B91" s="8" t="s">
        <v>77</v>
      </c>
      <c r="C91" s="6">
        <v>5</v>
      </c>
      <c r="D91" s="6">
        <v>8</v>
      </c>
      <c r="E91" s="6">
        <v>8</v>
      </c>
      <c r="F91" s="6">
        <v>7</v>
      </c>
      <c r="G91" s="6">
        <f>C91*КоэфТехАспект+D91*КоэфНематАспект+E91*КоэфВизАспект+F91*КоэфСтоимАспект</f>
        <v>6.8500000000000005</v>
      </c>
      <c r="H91" s="21">
        <f>IF($G91&gt;0,RANK(G91,$G$18:$G$217),"0")</f>
        <v>13</v>
      </c>
    </row>
    <row r="92" spans="1:8" x14ac:dyDescent="0.25">
      <c r="A92" s="6">
        <v>75</v>
      </c>
      <c r="B92" s="8" t="s">
        <v>78</v>
      </c>
      <c r="C92" s="6">
        <v>6</v>
      </c>
      <c r="D92" s="6">
        <v>6</v>
      </c>
      <c r="E92" s="6">
        <v>7</v>
      </c>
      <c r="F92" s="6">
        <v>7</v>
      </c>
      <c r="G92" s="6">
        <f>C92*КоэфТехАспект+D92*КоэфНематАспект+E92*КоэфВизАспект+F92*КоэфСтоимАспект</f>
        <v>6.3</v>
      </c>
      <c r="H92" s="21">
        <f>IF($G92&gt;0,RANK(G92,$G$18:$G$217),"0")</f>
        <v>31</v>
      </c>
    </row>
    <row r="93" spans="1:8" x14ac:dyDescent="0.25">
      <c r="A93" s="6">
        <v>76</v>
      </c>
      <c r="B93" s="8" t="s">
        <v>79</v>
      </c>
      <c r="C93" s="6">
        <v>7</v>
      </c>
      <c r="D93" s="6">
        <v>5</v>
      </c>
      <c r="E93" s="6">
        <v>8</v>
      </c>
      <c r="F93" s="6">
        <v>8</v>
      </c>
      <c r="G93" s="6">
        <f>C93*КоэфТехАспект+D93*КоэфНематАспект+E93*КоэфВизАспект+F93*КоэфСтоимАспект</f>
        <v>6.5999999999999988</v>
      </c>
      <c r="H93" s="21">
        <f>IF($G93&gt;0,RANK(G93,$G$18:$G$217),"0")</f>
        <v>21</v>
      </c>
    </row>
    <row r="94" spans="1:8" x14ac:dyDescent="0.25">
      <c r="A94" s="6">
        <v>77</v>
      </c>
      <c r="B94" s="8" t="s">
        <v>80</v>
      </c>
      <c r="C94" s="6"/>
      <c r="D94" s="6"/>
      <c r="E94" s="6"/>
      <c r="F94" s="6"/>
      <c r="G94" s="6">
        <f>C94*КоэфТехАспект+D94*КоэфНематАспект+E94*КоэфВизАспект+F94*КоэфСтоимАспект</f>
        <v>0</v>
      </c>
      <c r="H94" s="21" t="str">
        <f>IF($G94&gt;0,RANK(G94,$G$18:$G$217),"0")</f>
        <v>0</v>
      </c>
    </row>
    <row r="95" spans="1:8" x14ac:dyDescent="0.25">
      <c r="A95" s="6">
        <v>78</v>
      </c>
      <c r="B95" s="8" t="s">
        <v>81</v>
      </c>
      <c r="C95" s="6"/>
      <c r="D95" s="6"/>
      <c r="E95" s="6"/>
      <c r="F95" s="6"/>
      <c r="G95" s="6">
        <f>C95*КоэфТехАспект+D95*КоэфНематАспект+E95*КоэфВизАспект+F95*КоэфСтоимАспект</f>
        <v>0</v>
      </c>
      <c r="H95" s="21" t="str">
        <f>IF($G95&gt;0,RANK(G95,$G$18:$G$217),"0")</f>
        <v>0</v>
      </c>
    </row>
    <row r="96" spans="1:8" x14ac:dyDescent="0.25">
      <c r="A96" s="6">
        <v>79</v>
      </c>
      <c r="B96" s="8" t="s">
        <v>103</v>
      </c>
      <c r="C96" s="6"/>
      <c r="D96" s="6"/>
      <c r="E96" s="6"/>
      <c r="F96" s="6"/>
      <c r="G96" s="6">
        <f>C96*КоэфТехАспект+D96*КоэфНематАспект+E96*КоэфВизАспект+F96*КоэфСтоимАспект</f>
        <v>0</v>
      </c>
      <c r="H96" s="21" t="str">
        <f>IF($G96&gt;0,RANK(G96,$G$18:$G$217),"0")</f>
        <v>0</v>
      </c>
    </row>
    <row r="97" spans="1:8" x14ac:dyDescent="0.25">
      <c r="A97" s="6">
        <v>80</v>
      </c>
      <c r="B97" s="8" t="s">
        <v>82</v>
      </c>
      <c r="C97" s="6">
        <v>7</v>
      </c>
      <c r="D97" s="6">
        <v>10</v>
      </c>
      <c r="E97" s="6">
        <v>2</v>
      </c>
      <c r="F97" s="6">
        <v>7</v>
      </c>
      <c r="G97" s="6">
        <f>C97*КоэфТехАспект+D97*КоэфНематАспект+E97*КоэфВизАспект+F97*КоэфСтоимАспект</f>
        <v>7.05</v>
      </c>
      <c r="H97" s="21">
        <f>IF($G97&gt;0,RANK(G97,$G$18:$G$217),"0")</f>
        <v>11</v>
      </c>
    </row>
    <row r="98" spans="1:8" x14ac:dyDescent="0.25">
      <c r="A98" s="6">
        <v>81</v>
      </c>
      <c r="B98" s="8" t="s">
        <v>83</v>
      </c>
      <c r="C98" s="6">
        <v>6</v>
      </c>
      <c r="D98" s="6">
        <v>5</v>
      </c>
      <c r="E98" s="6">
        <v>6</v>
      </c>
      <c r="F98" s="6">
        <v>6</v>
      </c>
      <c r="G98" s="6">
        <f>C98*КоэфТехАспект+D98*КоэфНематАспект+E98*КоэфВизАспект+F98*КоэфСтоимАспект</f>
        <v>5.65</v>
      </c>
      <c r="H98" s="21">
        <f>IF($G98&gt;0,RANK(G98,$G$18:$G$217),"0")</f>
        <v>41</v>
      </c>
    </row>
    <row r="99" spans="1:8" x14ac:dyDescent="0.25">
      <c r="A99" s="6">
        <v>82</v>
      </c>
      <c r="B99" s="9" t="s">
        <v>100</v>
      </c>
      <c r="C99" s="6">
        <v>6</v>
      </c>
      <c r="D99" s="6">
        <v>2</v>
      </c>
      <c r="E99" s="6">
        <v>3</v>
      </c>
      <c r="F99" s="6">
        <v>5</v>
      </c>
      <c r="G99" s="6">
        <f>C99*КоэфТехАспект+D99*КоэфНематАспект+E99*КоэфВизАспект+F99*КоэфСтоимАспект</f>
        <v>3.9</v>
      </c>
      <c r="H99" s="21">
        <f>IF($G99&gt;0,RANK(G99,$G$18:$G$217),"0")</f>
        <v>50</v>
      </c>
    </row>
    <row r="100" spans="1:8" x14ac:dyDescent="0.25">
      <c r="A100" s="6">
        <v>83</v>
      </c>
      <c r="B100" s="8" t="s">
        <v>84</v>
      </c>
      <c r="C100" s="6"/>
      <c r="D100" s="6"/>
      <c r="E100" s="6"/>
      <c r="F100" s="6"/>
      <c r="G100" s="6">
        <f>C100*КоэфТехАспект+D100*КоэфНематАспект+E100*КоэфВизАспект+F100*КоэфСтоимАспект</f>
        <v>0</v>
      </c>
      <c r="H100" s="21" t="str">
        <f>IF($G100&gt;0,RANK(G100,$G$18:$G$217),"0")</f>
        <v>0</v>
      </c>
    </row>
    <row r="101" spans="1:8" x14ac:dyDescent="0.25">
      <c r="A101" s="6">
        <v>84</v>
      </c>
      <c r="B101" s="8" t="s">
        <v>85</v>
      </c>
      <c r="C101" s="6"/>
      <c r="D101" s="6"/>
      <c r="E101" s="6"/>
      <c r="F101" s="6"/>
      <c r="G101" s="6">
        <f>C101*КоэфТехАспект+D101*КоэфНематАспект+E101*КоэфВизАспект+F101*КоэфСтоимАспект</f>
        <v>0</v>
      </c>
      <c r="H101" s="21" t="str">
        <f>IF($G101&gt;0,RANK(G101,$G$18:$G$217),"0")</f>
        <v>0</v>
      </c>
    </row>
    <row r="102" spans="1:8" x14ac:dyDescent="0.25">
      <c r="A102" s="6">
        <v>85</v>
      </c>
      <c r="B102" s="8" t="s">
        <v>86</v>
      </c>
      <c r="C102" s="6">
        <v>6</v>
      </c>
      <c r="D102" s="6">
        <v>7</v>
      </c>
      <c r="E102" s="6">
        <v>8</v>
      </c>
      <c r="F102" s="6">
        <v>7</v>
      </c>
      <c r="G102" s="6">
        <f>C102*КоэфТехАспект+D102*КоэфНематАспект+E102*КоэфВизАспект+F102*КоэфСтоимАспект</f>
        <v>6.8499999999999988</v>
      </c>
      <c r="H102" s="21">
        <f>IF($G102&gt;0,RANK(G102,$G$18:$G$217),"0")</f>
        <v>15</v>
      </c>
    </row>
    <row r="103" spans="1:8" x14ac:dyDescent="0.25">
      <c r="A103" s="6">
        <v>86</v>
      </c>
      <c r="B103" s="8" t="s">
        <v>87</v>
      </c>
      <c r="C103" s="6">
        <v>6</v>
      </c>
      <c r="D103" s="6">
        <v>10</v>
      </c>
      <c r="E103" s="6">
        <v>7</v>
      </c>
      <c r="F103" s="6">
        <v>10</v>
      </c>
      <c r="G103" s="6">
        <f>C103*КоэфТехАспект+D103*КоэфНематАспект+E103*КоэфВизАспект+F103*КоэфСтоимАспект</f>
        <v>8</v>
      </c>
      <c r="H103" s="21">
        <f>IF($G103&gt;0,RANK(G103,$G$18:$G$217),"0")</f>
        <v>7</v>
      </c>
    </row>
    <row r="104" spans="1:8" x14ac:dyDescent="0.25">
      <c r="A104" s="6">
        <v>87</v>
      </c>
      <c r="B104" s="8" t="s">
        <v>88</v>
      </c>
      <c r="C104" s="6"/>
      <c r="D104" s="6"/>
      <c r="E104" s="6"/>
      <c r="F104" s="6"/>
      <c r="G104" s="6">
        <f>C104*КоэфТехАспект+D104*КоэфНематАспект+E104*КоэфВизАспект+F104*КоэфСтоимАспект</f>
        <v>0</v>
      </c>
      <c r="H104" s="21" t="str">
        <f>IF($G104&gt;0,RANK(G104,$G$18:$G$217),"0")</f>
        <v>0</v>
      </c>
    </row>
    <row r="105" spans="1:8" x14ac:dyDescent="0.25">
      <c r="A105" s="6">
        <v>88</v>
      </c>
      <c r="B105" s="8" t="s">
        <v>89</v>
      </c>
      <c r="C105" s="6"/>
      <c r="D105" s="6"/>
      <c r="E105" s="6"/>
      <c r="F105" s="6"/>
      <c r="G105" s="6">
        <f>C105*КоэфТехАспект+D105*КоэфНематАспект+E105*КоэфВизАспект+F105*КоэфСтоимАспект</f>
        <v>0</v>
      </c>
      <c r="H105" s="21" t="str">
        <f>IF($G105&gt;0,RANK(G105,$G$18:$G$217),"0")</f>
        <v>0</v>
      </c>
    </row>
    <row r="106" spans="1:8" x14ac:dyDescent="0.25">
      <c r="A106" s="6">
        <v>89</v>
      </c>
      <c r="B106" s="8" t="s">
        <v>90</v>
      </c>
      <c r="C106" s="6">
        <v>7</v>
      </c>
      <c r="D106" s="6">
        <v>8</v>
      </c>
      <c r="E106" s="6">
        <v>2</v>
      </c>
      <c r="F106" s="6">
        <v>7</v>
      </c>
      <c r="G106" s="6">
        <f>C106*КоэфТехАспект+D106*КоэфНематАспект+E106*КоэфВизАспект+F106*КоэфСтоимАспект</f>
        <v>6.3500000000000005</v>
      </c>
      <c r="H106" s="21">
        <f>IF($G106&gt;0,RANK(G106,$G$18:$G$217),"0")</f>
        <v>30</v>
      </c>
    </row>
    <row r="107" spans="1:8" x14ac:dyDescent="0.25">
      <c r="A107" s="6">
        <v>90</v>
      </c>
      <c r="B107" s="8" t="s">
        <v>91</v>
      </c>
      <c r="C107" s="6"/>
      <c r="D107" s="6"/>
      <c r="E107" s="6"/>
      <c r="F107" s="6"/>
      <c r="G107" s="6">
        <f>C107*КоэфТехАспект+D107*КоэфНематАспект+E107*КоэфВизАспект+F107*КоэфСтоимАспект</f>
        <v>0</v>
      </c>
      <c r="H107" s="21" t="str">
        <f>IF($G107&gt;0,RANK(G107,$G$18:$G$217),"0")</f>
        <v>0</v>
      </c>
    </row>
    <row r="108" spans="1:8" x14ac:dyDescent="0.25">
      <c r="A108" s="6">
        <v>91</v>
      </c>
      <c r="B108" s="8" t="s">
        <v>92</v>
      </c>
      <c r="C108" s="6">
        <v>8</v>
      </c>
      <c r="D108" s="6">
        <v>8</v>
      </c>
      <c r="E108" s="6">
        <v>9</v>
      </c>
      <c r="F108" s="6">
        <v>8</v>
      </c>
      <c r="G108" s="6">
        <f>C108*КоэфТехАспект+D108*КоэфНематАспект+E108*КоэфВизАспект+F108*КоэфСтоимАспект</f>
        <v>8.1999999999999993</v>
      </c>
      <c r="H108" s="21">
        <f>IF($G108&gt;0,RANK(G108,$G$18:$G$217),"0")</f>
        <v>6</v>
      </c>
    </row>
    <row r="109" spans="1:8" x14ac:dyDescent="0.25">
      <c r="A109" s="6">
        <v>92</v>
      </c>
      <c r="B109" s="8" t="s">
        <v>93</v>
      </c>
      <c r="C109" s="6">
        <v>8</v>
      </c>
      <c r="D109" s="6">
        <v>10</v>
      </c>
      <c r="E109" s="6">
        <v>9</v>
      </c>
      <c r="F109" s="6">
        <v>9</v>
      </c>
      <c r="G109" s="6">
        <f>C109*КоэфТехАспект+D109*КоэфНематАспект+E109*КоэфВизАспект+F109*КоэфСтоимАспект</f>
        <v>9</v>
      </c>
      <c r="H109" s="21">
        <f>IF($G109&gt;0,RANK(G109,$G$18:$G$217),"0")</f>
        <v>3</v>
      </c>
    </row>
    <row r="110" spans="1:8" x14ac:dyDescent="0.25">
      <c r="A110" s="6">
        <v>93</v>
      </c>
      <c r="B110" s="8" t="s">
        <v>94</v>
      </c>
      <c r="C110" s="6">
        <v>5</v>
      </c>
      <c r="D110" s="6">
        <v>5</v>
      </c>
      <c r="E110" s="6">
        <v>5</v>
      </c>
      <c r="F110" s="6">
        <v>6</v>
      </c>
      <c r="G110" s="6">
        <f>C110*КоэфТехАспект+D110*КоэфНематАспект+E110*КоэфВизАспект+F110*КоэфСтоимАспект</f>
        <v>5.0999999999999996</v>
      </c>
      <c r="H110" s="21">
        <f>IF($G110&gt;0,RANK(G110,$G$18:$G$217),"0")</f>
        <v>43</v>
      </c>
    </row>
    <row r="111" spans="1:8" x14ac:dyDescent="0.25">
      <c r="A111" s="6">
        <v>94</v>
      </c>
      <c r="B111" s="8" t="s">
        <v>95</v>
      </c>
      <c r="C111" s="6">
        <v>8</v>
      </c>
      <c r="D111" s="6">
        <v>7</v>
      </c>
      <c r="E111" s="6">
        <v>9</v>
      </c>
      <c r="F111" s="6">
        <v>7</v>
      </c>
      <c r="G111" s="6">
        <f>C111*КоэфТехАспект+D111*КоэфНематАспект+E111*КоэфВизАспект+F111*КоэфСтоимАспект</f>
        <v>7.75</v>
      </c>
      <c r="H111" s="21">
        <f>IF($G111&gt;0,RANK(G111,$G$18:$G$217),"0")</f>
        <v>9</v>
      </c>
    </row>
    <row r="112" spans="1:8" x14ac:dyDescent="0.25">
      <c r="A112" s="6">
        <v>95</v>
      </c>
      <c r="B112" s="8" t="s">
        <v>96</v>
      </c>
      <c r="C112" s="6">
        <v>5</v>
      </c>
      <c r="D112" s="6">
        <v>2</v>
      </c>
      <c r="E112" s="6">
        <v>4</v>
      </c>
      <c r="F112" s="6">
        <v>4</v>
      </c>
      <c r="G112" s="6">
        <f>C112*КоэфТехАспект+D112*КоэфНематАспект+E112*КоэфВизАспект+F112*КоэфСтоимАспект</f>
        <v>3.65</v>
      </c>
      <c r="H112" s="21">
        <f>IF($G112&gt;0,RANK(G112,$G$18:$G$217),"0")</f>
        <v>52</v>
      </c>
    </row>
    <row r="113" spans="1:11" x14ac:dyDescent="0.25">
      <c r="A113" s="17"/>
      <c r="B113" s="18"/>
      <c r="C113" s="17"/>
      <c r="D113" s="17"/>
      <c r="E113" s="17"/>
      <c r="F113" s="17"/>
      <c r="G113" s="17"/>
      <c r="H113" s="17"/>
    </row>
    <row r="114" spans="1:11" x14ac:dyDescent="0.25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 x14ac:dyDescent="0.25">
      <c r="B115" s="19" t="s">
        <v>113</v>
      </c>
      <c r="D115" s="7"/>
    </row>
    <row r="116" spans="1:11" ht="16.5" customHeight="1" x14ac:dyDescent="0.25">
      <c r="B116" s="16"/>
      <c r="D116" s="7"/>
    </row>
    <row r="117" spans="1:11" ht="13.5" customHeight="1" x14ac:dyDescent="0.25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 x14ac:dyDescent="0.25">
      <c r="B118" s="9" t="s">
        <v>100</v>
      </c>
      <c r="C118" s="8" t="s">
        <v>100</v>
      </c>
      <c r="E118" s="14"/>
      <c r="F118" s="12"/>
    </row>
    <row r="119" spans="1:11" x14ac:dyDescent="0.25">
      <c r="B119" s="9" t="s">
        <v>100</v>
      </c>
      <c r="C119" s="8" t="s">
        <v>99</v>
      </c>
    </row>
    <row r="120" spans="1:11" x14ac:dyDescent="0.25">
      <c r="B120" s="9" t="s">
        <v>100</v>
      </c>
      <c r="C120" s="8" t="s">
        <v>109</v>
      </c>
    </row>
    <row r="121" spans="1:11" x14ac:dyDescent="0.25">
      <c r="B121" s="9" t="s">
        <v>108</v>
      </c>
      <c r="C121" s="8" t="s">
        <v>108</v>
      </c>
    </row>
    <row r="122" spans="1:11" x14ac:dyDescent="0.25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sortState ref="B18:H112">
    <sortCondition ref="B18:B112"/>
  </sortState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</cp:lastModifiedBy>
  <dcterms:created xsi:type="dcterms:W3CDTF">2012-03-14T19:22:46Z</dcterms:created>
  <dcterms:modified xsi:type="dcterms:W3CDTF">2012-03-18T17:50:00Z</dcterms:modified>
</cp:coreProperties>
</file>